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850" windowHeight="5660" tabRatio="191" activeTab="0"/>
  </bookViews>
  <sheets>
    <sheet name="Diet" sheetId="1" r:id="rId1"/>
    <sheet name="Calculator" sheetId="2" r:id="rId2"/>
  </sheets>
  <definedNames/>
  <calcPr fullCalcOnLoad="1"/>
</workbook>
</file>

<file path=xl/sharedStrings.xml><?xml version="1.0" encoding="utf-8"?>
<sst xmlns="http://schemas.openxmlformats.org/spreadsheetml/2006/main" count="116" uniqueCount="79">
  <si>
    <t>Calories</t>
  </si>
  <si>
    <t>Carbs</t>
  </si>
  <si>
    <t>Fat</t>
  </si>
  <si>
    <t>Protein</t>
  </si>
  <si>
    <t>Total From Diet</t>
  </si>
  <si>
    <t>Body Weight (Goal) in Pounds</t>
  </si>
  <si>
    <t>Daily Nutritional Goals</t>
  </si>
  <si>
    <t>Water Intake (Gallons)</t>
  </si>
  <si>
    <t>Height in Inches</t>
  </si>
  <si>
    <t>Resting Energy</t>
  </si>
  <si>
    <t>Age</t>
  </si>
  <si>
    <t>Females</t>
  </si>
  <si>
    <t>Additional Hours of Cardio</t>
  </si>
  <si>
    <t>Adjust the hours of cardio to</t>
  </si>
  <si>
    <t xml:space="preserve">adjust your caloric intake up or </t>
  </si>
  <si>
    <t>down as needed.</t>
  </si>
  <si>
    <t>Food</t>
  </si>
  <si>
    <t>1 cup mashed potatoes</t>
  </si>
  <si>
    <t>Time</t>
  </si>
  <si>
    <t>-Workout</t>
  </si>
  <si>
    <t>-Meal #1</t>
  </si>
  <si>
    <t>-Meal #2</t>
  </si>
  <si>
    <t>-Meal #3</t>
  </si>
  <si>
    <t>-One Scoop Casein Protein</t>
  </si>
  <si>
    <t>Meal 1</t>
  </si>
  <si>
    <t>Meal 2</t>
  </si>
  <si>
    <t>Meal 3</t>
  </si>
  <si>
    <t>Bedtime Shake</t>
  </si>
  <si>
    <t>Total</t>
  </si>
  <si>
    <t>1/3 cup cheese</t>
  </si>
  <si>
    <t>2 egg omelet (see cheese)</t>
  </si>
  <si>
    <t>2 egg omelet</t>
  </si>
  <si>
    <t>Tips:</t>
  </si>
  <si>
    <t>Buy a 5cu/ft chest freezer. Fill with 60lbs of chicken and 30lbs of veggies. Enjoy not shopping.</t>
  </si>
  <si>
    <t>-Meal # 2</t>
  </si>
  <si>
    <t>2 tbsp peanut butter</t>
  </si>
  <si>
    <t>Morning Workout</t>
  </si>
  <si>
    <t>Lunch Workout</t>
  </si>
  <si>
    <t>After-Work Workout</t>
  </si>
  <si>
    <t>1/2 of 15oz can mixed fruit in juice</t>
  </si>
  <si>
    <t>8 ounces chicken</t>
  </si>
  <si>
    <t>1 cup calif veggies</t>
  </si>
  <si>
    <t>Cook half box idaho spuds, half 60oz bag veggies, 6lbs chicken and 4 cups of gravy at a time.</t>
  </si>
  <si>
    <t>--Snacks--</t>
  </si>
  <si>
    <t>Snacks</t>
  </si>
  <si>
    <t>Sample Meal Splits</t>
  </si>
  <si>
    <t>GoldenEraBodybuilding.com</t>
  </si>
  <si>
    <t>Males</t>
  </si>
  <si>
    <t>Real Gains (3 scoops)</t>
  </si>
  <si>
    <t>Cassein protein</t>
  </si>
  <si>
    <t>The carb amount doesn't quite match up, so prioritize hitting your protein, fat and calories.</t>
  </si>
  <si>
    <t>2 Tbsp Mrs. Buttersworth</t>
  </si>
  <si>
    <t>I personally add 2-4 hours when I'm trying to gain weight (without actually doing that cardio). If you have a slow metabolism you can put negative numbers in there as well. e.g. (-2). For body weight don't go above like 20lbs of where you're at now.</t>
  </si>
  <si>
    <t>Don't forget there's another sheet to calculate your needs.</t>
  </si>
  <si>
    <t xml:space="preserve">2 egg whites in 2 lrg wheat french toast </t>
  </si>
  <si>
    <t>1/2 cup reduced sodium gravy</t>
  </si>
  <si>
    <t>Whey Protein</t>
  </si>
  <si>
    <t>-Whey / Beta Alanine / L-Citrulline</t>
  </si>
  <si>
    <t>6 triscuits</t>
  </si>
  <si>
    <t>1 cup mashed potatoes w/olive oil</t>
  </si>
  <si>
    <t>1 cup california mix veggies</t>
  </si>
  <si>
    <t>EV olive oil is used instead of butter/margarine when needed</t>
  </si>
  <si>
    <t>1oz planters mixed nuts</t>
  </si>
  <si>
    <t xml:space="preserve">Homemade mac and cheese: Boil 12 cups of water, then add 4 cups of dry elbow noodles. </t>
  </si>
  <si>
    <t>Boil for 20m, strain and rinse the noodles. Let sit and continue draining for 5m.</t>
  </si>
  <si>
    <t>Put in tupperware, add 1/4 cup ev olive oil and mix well. Before reheating top with parmesan cheese.</t>
  </si>
  <si>
    <t>Instant Pot: 30m cook, 2hr total w/rest. 3/4c water, use chicken bouillon and pepper to season.</t>
  </si>
  <si>
    <t>1/4 cup dried cranberries</t>
  </si>
  <si>
    <t>8 ounces 2% milk</t>
  </si>
  <si>
    <t>1 cup elbow noodles and parmesan*</t>
  </si>
  <si>
    <t>* See recipe at bottom</t>
  </si>
  <si>
    <t>-Snack (noodles)</t>
  </si>
  <si>
    <t>Kashi Go Original cereal (whenever)</t>
  </si>
  <si>
    <t>w/ 6oz milk</t>
  </si>
  <si>
    <t>1.25 cups Kashi Go Original cereal</t>
  </si>
  <si>
    <t>12 triscuits (whenever)</t>
  </si>
  <si>
    <t>2 cups elbow noodles and parmesan*</t>
  </si>
  <si>
    <t>1 cup 1% cottage cheese</t>
  </si>
  <si>
    <t>3/4 cup greek yogurt - Oikos Triple 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</si>
</sst>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Font="1" applyBorder="1" applyAlignment="1" quotePrefix="1">
      <alignment horizontal="center"/>
    </xf>
    <xf numFmtId="0" fontId="0" fillId="0" borderId="12" xfId="0" applyFont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/>
    </xf>
    <xf numFmtId="0" fontId="0" fillId="0" borderId="0" xfId="0" applyAlignment="1" quotePrefix="1">
      <alignment/>
    </xf>
    <xf numFmtId="18" fontId="0" fillId="0" borderId="10" xfId="0" applyNumberFormat="1" applyBorder="1" applyAlignment="1">
      <alignment horizontal="center"/>
    </xf>
    <xf numFmtId="18" fontId="0" fillId="0" borderId="10" xfId="0" applyNumberFormat="1" applyFill="1" applyBorder="1" applyAlignment="1">
      <alignment horizontal="center"/>
    </xf>
    <xf numFmtId="18" fontId="0" fillId="0" borderId="13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0" fillId="33" borderId="0" xfId="0" applyFill="1" applyAlignment="1">
      <alignment horizontal="left"/>
    </xf>
    <xf numFmtId="0" fontId="33" fillId="0" borderId="0" xfId="53" applyAlignment="1">
      <alignment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36" sqref="H36"/>
    </sheetView>
  </sheetViews>
  <sheetFormatPr defaultColWidth="11.57421875" defaultRowHeight="12.75"/>
  <cols>
    <col min="1" max="1" width="32.57421875" style="0" customWidth="1"/>
    <col min="2" max="2" width="14.421875" style="0" customWidth="1"/>
    <col min="3" max="7" width="11.57421875" style="0" customWidth="1"/>
    <col min="8" max="8" width="41.57421875" style="0" customWidth="1"/>
  </cols>
  <sheetData>
    <row r="1" spans="1:8" ht="12">
      <c r="A1" s="50" t="s">
        <v>46</v>
      </c>
      <c r="B1" s="50"/>
      <c r="C1" s="50"/>
      <c r="D1" s="50"/>
      <c r="E1" s="50"/>
      <c r="F1" s="50"/>
      <c r="G1" s="50"/>
      <c r="H1" s="50"/>
    </row>
    <row r="2" spans="1:6" ht="12.75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1"/>
    </row>
    <row r="3" spans="1:8" ht="12.75">
      <c r="A3" t="s">
        <v>30</v>
      </c>
      <c r="B3" s="3">
        <v>140</v>
      </c>
      <c r="C3" s="3">
        <v>0</v>
      </c>
      <c r="D3" s="3">
        <v>10</v>
      </c>
      <c r="E3" s="3">
        <v>12</v>
      </c>
      <c r="G3" s="14"/>
      <c r="H3" s="14"/>
    </row>
    <row r="4" spans="1:8" ht="12.75">
      <c r="A4" t="s">
        <v>29</v>
      </c>
      <c r="B4" s="3">
        <v>146</v>
      </c>
      <c r="C4" s="3">
        <v>1</v>
      </c>
      <c r="D4" s="3">
        <v>12</v>
      </c>
      <c r="E4" s="3">
        <v>9</v>
      </c>
      <c r="G4" s="10"/>
      <c r="H4" s="10"/>
    </row>
    <row r="5" spans="1:8" ht="12.75">
      <c r="A5" t="s">
        <v>39</v>
      </c>
      <c r="B5" s="3">
        <v>105</v>
      </c>
      <c r="C5" s="3">
        <v>28</v>
      </c>
      <c r="D5" s="3">
        <v>0</v>
      </c>
      <c r="E5" s="3">
        <v>0</v>
      </c>
      <c r="G5" s="10"/>
      <c r="H5" s="10"/>
    </row>
    <row r="6" spans="1:8" ht="12.75">
      <c r="A6" t="s">
        <v>54</v>
      </c>
      <c r="B6" s="3">
        <v>252</v>
      </c>
      <c r="C6" s="3">
        <v>48</v>
      </c>
      <c r="D6" s="3">
        <v>3</v>
      </c>
      <c r="E6" s="3">
        <v>18</v>
      </c>
      <c r="G6" s="48" t="s">
        <v>45</v>
      </c>
      <c r="H6" s="49"/>
    </row>
    <row r="7" spans="1:8" ht="12">
      <c r="A7" t="s">
        <v>51</v>
      </c>
      <c r="B7" s="3">
        <v>110</v>
      </c>
      <c r="C7" s="3">
        <v>27</v>
      </c>
      <c r="D7" s="3">
        <v>0</v>
      </c>
      <c r="E7" s="3">
        <v>0</v>
      </c>
      <c r="G7" s="15"/>
      <c r="H7" s="16"/>
    </row>
    <row r="8" spans="1:8" ht="12.75">
      <c r="A8" t="s">
        <v>40</v>
      </c>
      <c r="B8" s="3">
        <v>280</v>
      </c>
      <c r="C8" s="3">
        <v>0</v>
      </c>
      <c r="D8" s="3">
        <v>8</v>
      </c>
      <c r="E8" s="3">
        <v>50</v>
      </c>
      <c r="G8" s="17" t="s">
        <v>18</v>
      </c>
      <c r="H8" s="27" t="s">
        <v>36</v>
      </c>
    </row>
    <row r="9" spans="1:8" ht="12">
      <c r="A9" t="s">
        <v>59</v>
      </c>
      <c r="B9" s="9">
        <v>323</v>
      </c>
      <c r="C9" s="9">
        <v>38</v>
      </c>
      <c r="D9" s="3">
        <v>16</v>
      </c>
      <c r="E9" s="3">
        <v>7</v>
      </c>
      <c r="G9" s="29">
        <v>0.2604166666666667</v>
      </c>
      <c r="H9" s="22" t="s">
        <v>57</v>
      </c>
    </row>
    <row r="10" spans="1:8" ht="12">
      <c r="A10" t="s">
        <v>60</v>
      </c>
      <c r="B10" s="3">
        <v>25</v>
      </c>
      <c r="C10" s="3">
        <v>4</v>
      </c>
      <c r="D10" s="3">
        <v>0</v>
      </c>
      <c r="E10" s="3">
        <v>0</v>
      </c>
      <c r="G10" s="29">
        <v>0.2916666666666667</v>
      </c>
      <c r="H10" s="18" t="s">
        <v>19</v>
      </c>
    </row>
    <row r="11" spans="1:8" ht="12">
      <c r="A11" t="s">
        <v>55</v>
      </c>
      <c r="B11" s="3">
        <v>40</v>
      </c>
      <c r="C11" s="3">
        <v>4</v>
      </c>
      <c r="D11" s="3">
        <v>0</v>
      </c>
      <c r="E11" s="3">
        <v>0</v>
      </c>
      <c r="G11" s="29">
        <v>0.3541666666666667</v>
      </c>
      <c r="H11" s="22" t="s">
        <v>20</v>
      </c>
    </row>
    <row r="12" spans="1:8" ht="12">
      <c r="A12" t="s">
        <v>68</v>
      </c>
      <c r="B12" s="3">
        <v>130</v>
      </c>
      <c r="C12" s="3">
        <v>12</v>
      </c>
      <c r="D12" s="3">
        <v>5</v>
      </c>
      <c r="E12" s="3">
        <v>8</v>
      </c>
      <c r="G12" s="29">
        <v>0.4583333333333333</v>
      </c>
      <c r="H12" s="22" t="s">
        <v>21</v>
      </c>
    </row>
    <row r="13" spans="1:8" ht="12">
      <c r="A13" s="28" t="s">
        <v>43</v>
      </c>
      <c r="B13" s="3"/>
      <c r="C13" s="3"/>
      <c r="D13" s="3"/>
      <c r="E13" s="3"/>
      <c r="G13" s="29">
        <v>0.5625</v>
      </c>
      <c r="H13" s="22" t="s">
        <v>71</v>
      </c>
    </row>
    <row r="14" spans="1:8" ht="12">
      <c r="A14" t="s">
        <v>69</v>
      </c>
      <c r="B14" s="20">
        <v>208</v>
      </c>
      <c r="C14" s="20">
        <v>34</v>
      </c>
      <c r="D14" s="20">
        <v>6</v>
      </c>
      <c r="E14" s="20">
        <v>6</v>
      </c>
      <c r="G14" s="29">
        <v>0.6666666666666666</v>
      </c>
      <c r="H14" s="22" t="s">
        <v>22</v>
      </c>
    </row>
    <row r="15" spans="1:8" ht="12">
      <c r="A15" t="s">
        <v>74</v>
      </c>
      <c r="B15" s="20">
        <v>180</v>
      </c>
      <c r="C15" s="20">
        <v>40</v>
      </c>
      <c r="D15" s="20">
        <v>2</v>
      </c>
      <c r="E15" s="20">
        <v>12</v>
      </c>
      <c r="G15" s="29">
        <v>0.8333333333333334</v>
      </c>
      <c r="H15" s="22" t="s">
        <v>23</v>
      </c>
    </row>
    <row r="16" spans="1:8" ht="12">
      <c r="A16" t="s">
        <v>58</v>
      </c>
      <c r="B16" s="20">
        <v>120</v>
      </c>
      <c r="C16" s="20">
        <v>20</v>
      </c>
      <c r="D16" s="20">
        <v>4</v>
      </c>
      <c r="E16" s="20">
        <v>3</v>
      </c>
      <c r="G16" s="24"/>
      <c r="H16" s="25"/>
    </row>
    <row r="17" spans="1:8" ht="12.75">
      <c r="A17" s="5" t="s">
        <v>62</v>
      </c>
      <c r="B17" s="20">
        <v>170</v>
      </c>
      <c r="C17" s="20">
        <v>5</v>
      </c>
      <c r="D17" s="20">
        <v>15</v>
      </c>
      <c r="E17" s="20">
        <v>6</v>
      </c>
      <c r="G17" s="17" t="s">
        <v>18</v>
      </c>
      <c r="H17" s="27" t="s">
        <v>37</v>
      </c>
    </row>
    <row r="18" spans="1:8" ht="12">
      <c r="A18" s="5" t="s">
        <v>67</v>
      </c>
      <c r="B18" s="20">
        <v>100</v>
      </c>
      <c r="C18" s="20">
        <v>25</v>
      </c>
      <c r="D18" s="20">
        <v>0</v>
      </c>
      <c r="E18" s="20">
        <v>0</v>
      </c>
      <c r="G18" s="29">
        <v>0.23958333333333334</v>
      </c>
      <c r="H18" s="22" t="s">
        <v>20</v>
      </c>
    </row>
    <row r="19" spans="1:8" ht="12">
      <c r="A19" s="6" t="s">
        <v>35</v>
      </c>
      <c r="B19" s="3">
        <v>210</v>
      </c>
      <c r="C19" s="3">
        <v>6</v>
      </c>
      <c r="D19" s="3">
        <v>17</v>
      </c>
      <c r="E19" s="3">
        <v>8</v>
      </c>
      <c r="G19" s="30">
        <v>0.4270833333333333</v>
      </c>
      <c r="H19" s="22" t="s">
        <v>57</v>
      </c>
    </row>
    <row r="20" spans="1:8" ht="12">
      <c r="A20" s="5" t="s">
        <v>78</v>
      </c>
      <c r="B20" s="20">
        <v>110</v>
      </c>
      <c r="C20" s="20">
        <v>11</v>
      </c>
      <c r="D20" s="20">
        <v>0</v>
      </c>
      <c r="E20" s="20">
        <v>17</v>
      </c>
      <c r="G20" s="29">
        <v>0.4583333333333333</v>
      </c>
      <c r="H20" s="22" t="s">
        <v>19</v>
      </c>
    </row>
    <row r="21" spans="1:8" ht="12">
      <c r="A21" s="5" t="s">
        <v>77</v>
      </c>
      <c r="B21" s="20">
        <v>160</v>
      </c>
      <c r="C21" s="20">
        <v>12</v>
      </c>
      <c r="D21" s="20">
        <v>2</v>
      </c>
      <c r="E21" s="20">
        <v>24</v>
      </c>
      <c r="G21" s="29">
        <v>0.5208333333333334</v>
      </c>
      <c r="H21" s="22" t="s">
        <v>34</v>
      </c>
    </row>
    <row r="22" spans="1:8" ht="12">
      <c r="A22" s="6" t="s">
        <v>48</v>
      </c>
      <c r="B22" s="3">
        <v>516</v>
      </c>
      <c r="C22" s="3">
        <v>72</v>
      </c>
      <c r="D22" s="3">
        <v>5</v>
      </c>
      <c r="E22" s="3">
        <v>45</v>
      </c>
      <c r="G22" s="29">
        <v>0.625</v>
      </c>
      <c r="H22" s="22" t="s">
        <v>71</v>
      </c>
    </row>
    <row r="23" spans="1:8" ht="12">
      <c r="A23" s="5" t="s">
        <v>56</v>
      </c>
      <c r="B23" s="20">
        <v>130</v>
      </c>
      <c r="C23" s="20">
        <v>4</v>
      </c>
      <c r="D23" s="20">
        <v>1.5</v>
      </c>
      <c r="E23" s="20">
        <v>24</v>
      </c>
      <c r="G23" s="29">
        <v>0.7291666666666666</v>
      </c>
      <c r="H23" s="22" t="s">
        <v>22</v>
      </c>
    </row>
    <row r="24" spans="1:8" ht="12">
      <c r="A24" s="6" t="s">
        <v>49</v>
      </c>
      <c r="B24" s="3">
        <v>120</v>
      </c>
      <c r="C24" s="3">
        <v>3</v>
      </c>
      <c r="D24" s="3">
        <v>1</v>
      </c>
      <c r="E24" s="3">
        <v>24</v>
      </c>
      <c r="G24" s="29">
        <v>0.8333333333333334</v>
      </c>
      <c r="H24" s="22" t="s">
        <v>23</v>
      </c>
    </row>
    <row r="25" spans="1:8" ht="12">
      <c r="A25" s="6"/>
      <c r="B25" s="3"/>
      <c r="C25" s="3"/>
      <c r="D25" s="3"/>
      <c r="E25" s="3"/>
      <c r="G25" s="15"/>
      <c r="H25" s="16"/>
    </row>
    <row r="26" spans="1:8" ht="12.75">
      <c r="A26" s="6" t="s">
        <v>70</v>
      </c>
      <c r="B26" s="3"/>
      <c r="C26" s="3"/>
      <c r="D26" s="3"/>
      <c r="E26" s="3"/>
      <c r="G26" s="17" t="s">
        <v>18</v>
      </c>
      <c r="H26" s="27" t="s">
        <v>38</v>
      </c>
    </row>
    <row r="27" spans="1:8" ht="12">
      <c r="A27" t="s">
        <v>61</v>
      </c>
      <c r="B27" s="3"/>
      <c r="C27" s="3"/>
      <c r="D27" s="3"/>
      <c r="E27" s="3"/>
      <c r="G27" s="29">
        <v>0.23958333333333334</v>
      </c>
      <c r="H27" s="22" t="s">
        <v>20</v>
      </c>
    </row>
    <row r="28" spans="7:8" ht="12">
      <c r="G28" s="29">
        <v>0.3541666666666667</v>
      </c>
      <c r="H28" s="22" t="s">
        <v>71</v>
      </c>
    </row>
    <row r="29" spans="1:8" ht="12.75">
      <c r="A29" s="1" t="s">
        <v>44</v>
      </c>
      <c r="B29" s="3"/>
      <c r="C29" s="3"/>
      <c r="D29" s="3"/>
      <c r="E29" s="3"/>
      <c r="G29" s="29">
        <v>0.4583333333333333</v>
      </c>
      <c r="H29" s="22" t="s">
        <v>34</v>
      </c>
    </row>
    <row r="30" spans="1:8" ht="12">
      <c r="A30" t="s">
        <v>76</v>
      </c>
      <c r="B30" s="20">
        <v>416</v>
      </c>
      <c r="C30" s="20">
        <v>68</v>
      </c>
      <c r="D30" s="20">
        <v>12</v>
      </c>
      <c r="E30" s="20">
        <v>12</v>
      </c>
      <c r="G30" s="30">
        <v>0.6145833333333334</v>
      </c>
      <c r="H30" s="22" t="s">
        <v>57</v>
      </c>
    </row>
    <row r="31" spans="1:8" ht="12">
      <c r="A31" t="s">
        <v>72</v>
      </c>
      <c r="B31" s="20">
        <v>180</v>
      </c>
      <c r="C31" s="20">
        <v>40</v>
      </c>
      <c r="D31" s="20">
        <v>2</v>
      </c>
      <c r="E31" s="20">
        <v>12</v>
      </c>
      <c r="G31" s="29">
        <v>0.6458333333333334</v>
      </c>
      <c r="H31" s="22" t="s">
        <v>19</v>
      </c>
    </row>
    <row r="32" spans="1:8" ht="12">
      <c r="A32" t="s">
        <v>73</v>
      </c>
      <c r="B32" s="20">
        <v>100</v>
      </c>
      <c r="C32" s="20">
        <v>9</v>
      </c>
      <c r="D32" s="20">
        <v>4</v>
      </c>
      <c r="E32" s="20">
        <v>6</v>
      </c>
      <c r="G32" s="29">
        <v>0.7083333333333334</v>
      </c>
      <c r="H32" s="22" t="s">
        <v>22</v>
      </c>
    </row>
    <row r="33" spans="1:8" ht="12">
      <c r="A33" t="s">
        <v>75</v>
      </c>
      <c r="B33" s="20">
        <v>240</v>
      </c>
      <c r="C33" s="20">
        <v>40</v>
      </c>
      <c r="D33" s="20">
        <v>8</v>
      </c>
      <c r="E33" s="20">
        <v>6</v>
      </c>
      <c r="G33" s="31">
        <v>0.8333333333333334</v>
      </c>
      <c r="H33" s="23" t="s">
        <v>23</v>
      </c>
    </row>
    <row r="34" spans="2:8" ht="12">
      <c r="B34" s="20"/>
      <c r="C34" s="20"/>
      <c r="D34" s="20"/>
      <c r="E34" s="20"/>
      <c r="G34" s="12"/>
      <c r="H34" s="13"/>
    </row>
    <row r="35" spans="1:8" ht="12.75">
      <c r="A35" s="1" t="s">
        <v>24</v>
      </c>
      <c r="B35" s="3"/>
      <c r="C35" s="3"/>
      <c r="D35" s="3"/>
      <c r="E35" s="3"/>
      <c r="G35" s="12"/>
      <c r="H35" s="13"/>
    </row>
    <row r="36" spans="1:8" ht="12">
      <c r="A36" t="s">
        <v>31</v>
      </c>
      <c r="B36" s="3">
        <v>140</v>
      </c>
      <c r="C36" s="3">
        <v>0</v>
      </c>
      <c r="D36" s="3">
        <v>10</v>
      </c>
      <c r="E36" s="3">
        <v>12</v>
      </c>
      <c r="G36" s="12"/>
      <c r="H36" s="13"/>
    </row>
    <row r="37" spans="1:8" ht="12">
      <c r="A37" t="s">
        <v>29</v>
      </c>
      <c r="B37" s="3">
        <v>146</v>
      </c>
      <c r="C37" s="3">
        <v>1</v>
      </c>
      <c r="D37" s="3">
        <v>12</v>
      </c>
      <c r="E37" s="3">
        <v>9</v>
      </c>
      <c r="G37" s="12"/>
      <c r="H37" s="13"/>
    </row>
    <row r="38" spans="1:8" ht="12">
      <c r="A38" t="s">
        <v>39</v>
      </c>
      <c r="B38" s="3">
        <v>105</v>
      </c>
      <c r="C38" s="3">
        <v>28</v>
      </c>
      <c r="D38" s="3">
        <v>0</v>
      </c>
      <c r="E38" s="3">
        <v>0</v>
      </c>
      <c r="G38" s="12"/>
      <c r="H38" s="13"/>
    </row>
    <row r="39" spans="1:8" ht="12">
      <c r="A39" t="s">
        <v>54</v>
      </c>
      <c r="B39" s="3">
        <v>252</v>
      </c>
      <c r="C39" s="3">
        <v>48</v>
      </c>
      <c r="D39" s="3">
        <v>3</v>
      </c>
      <c r="E39" s="3">
        <v>18</v>
      </c>
      <c r="G39" s="12"/>
      <c r="H39" s="13"/>
    </row>
    <row r="40" spans="1:8" ht="12">
      <c r="A40" t="s">
        <v>51</v>
      </c>
      <c r="B40" s="3">
        <v>110</v>
      </c>
      <c r="C40" s="3">
        <v>27</v>
      </c>
      <c r="D40" s="3">
        <v>0</v>
      </c>
      <c r="E40" s="3">
        <v>0</v>
      </c>
      <c r="G40" s="11"/>
      <c r="H40" s="11"/>
    </row>
    <row r="41" spans="1:8" ht="12.75">
      <c r="A41" t="s">
        <v>68</v>
      </c>
      <c r="B41" s="3">
        <v>130</v>
      </c>
      <c r="C41" s="3">
        <v>12</v>
      </c>
      <c r="D41" s="3">
        <v>5</v>
      </c>
      <c r="E41" s="3">
        <v>8</v>
      </c>
      <c r="G41" s="51"/>
      <c r="H41" s="51"/>
    </row>
    <row r="42" spans="7:8" ht="12.75">
      <c r="G42" s="10"/>
      <c r="H42" s="11"/>
    </row>
    <row r="43" spans="2:8" ht="12">
      <c r="B43" s="3"/>
      <c r="C43" s="3"/>
      <c r="D43" s="3"/>
      <c r="E43" s="3"/>
      <c r="G43" s="12"/>
      <c r="H43" s="13"/>
    </row>
    <row r="44" spans="1:8" ht="12.75">
      <c r="A44" s="1" t="s">
        <v>25</v>
      </c>
      <c r="B44" s="3"/>
      <c r="C44" s="3"/>
      <c r="D44" s="3"/>
      <c r="E44" s="3"/>
      <c r="G44" s="12"/>
      <c r="H44" s="13"/>
    </row>
    <row r="45" spans="1:8" ht="12">
      <c r="A45" t="s">
        <v>40</v>
      </c>
      <c r="B45" s="3">
        <v>280</v>
      </c>
      <c r="C45" s="3">
        <v>0</v>
      </c>
      <c r="D45" s="3">
        <v>8</v>
      </c>
      <c r="E45" s="3">
        <v>50</v>
      </c>
      <c r="G45" s="12"/>
      <c r="H45" s="13"/>
    </row>
    <row r="46" spans="1:8" ht="12">
      <c r="A46" t="s">
        <v>17</v>
      </c>
      <c r="B46" s="9">
        <v>323</v>
      </c>
      <c r="C46" s="9">
        <v>38</v>
      </c>
      <c r="D46" s="3">
        <v>16</v>
      </c>
      <c r="E46" s="3">
        <v>7</v>
      </c>
      <c r="G46" s="12"/>
      <c r="H46" s="13"/>
    </row>
    <row r="47" spans="1:8" ht="12">
      <c r="A47" t="s">
        <v>41</v>
      </c>
      <c r="B47" s="3">
        <v>25</v>
      </c>
      <c r="C47" s="3">
        <v>4</v>
      </c>
      <c r="D47" s="3">
        <v>0</v>
      </c>
      <c r="E47" s="3">
        <v>0</v>
      </c>
      <c r="G47" s="12"/>
      <c r="H47" s="13"/>
    </row>
    <row r="48" spans="1:8" ht="12">
      <c r="A48" t="s">
        <v>55</v>
      </c>
      <c r="B48" s="3">
        <v>40</v>
      </c>
      <c r="C48" s="3">
        <v>4</v>
      </c>
      <c r="D48" s="3">
        <v>0</v>
      </c>
      <c r="E48" s="3">
        <v>0</v>
      </c>
      <c r="G48" s="12"/>
      <c r="H48" s="13"/>
    </row>
    <row r="49" spans="1:8" ht="12">
      <c r="A49" t="s">
        <v>68</v>
      </c>
      <c r="B49" s="3">
        <v>130</v>
      </c>
      <c r="C49" s="3">
        <v>12</v>
      </c>
      <c r="D49" s="3">
        <v>5</v>
      </c>
      <c r="E49" s="3">
        <v>8</v>
      </c>
      <c r="G49" s="12"/>
      <c r="H49" s="13"/>
    </row>
    <row r="50" spans="2:8" ht="12">
      <c r="B50" s="3"/>
      <c r="C50" s="3"/>
      <c r="D50" s="3"/>
      <c r="E50" s="3"/>
      <c r="G50" s="12"/>
      <c r="H50" s="13"/>
    </row>
    <row r="51" spans="2:8" ht="12">
      <c r="B51" s="3"/>
      <c r="C51" s="3"/>
      <c r="D51" s="3"/>
      <c r="E51" s="3"/>
      <c r="G51" s="12"/>
      <c r="H51" s="13"/>
    </row>
    <row r="52" spans="1:8" ht="12.75">
      <c r="A52" s="1" t="s">
        <v>26</v>
      </c>
      <c r="B52" s="3"/>
      <c r="C52" s="3"/>
      <c r="D52" s="3"/>
      <c r="E52" s="3"/>
      <c r="G52" s="19"/>
      <c r="H52" s="13"/>
    </row>
    <row r="53" spans="1:5" ht="12">
      <c r="A53" t="s">
        <v>40</v>
      </c>
      <c r="B53" s="3">
        <v>280</v>
      </c>
      <c r="C53" s="3">
        <v>0</v>
      </c>
      <c r="D53" s="3">
        <v>8</v>
      </c>
      <c r="E53" s="3">
        <v>50</v>
      </c>
    </row>
    <row r="54" spans="1:5" ht="12">
      <c r="A54" t="s">
        <v>17</v>
      </c>
      <c r="B54" s="9">
        <v>323</v>
      </c>
      <c r="C54" s="9">
        <v>38</v>
      </c>
      <c r="D54" s="3">
        <v>16</v>
      </c>
      <c r="E54" s="3">
        <v>7</v>
      </c>
    </row>
    <row r="55" spans="1:5" ht="12">
      <c r="A55" t="s">
        <v>41</v>
      </c>
      <c r="B55" s="3">
        <v>25</v>
      </c>
      <c r="C55" s="3">
        <v>4</v>
      </c>
      <c r="D55" s="3">
        <v>0</v>
      </c>
      <c r="E55" s="3">
        <v>0</v>
      </c>
    </row>
    <row r="56" spans="1:5" ht="12">
      <c r="A56" t="s">
        <v>55</v>
      </c>
      <c r="B56" s="3">
        <v>40</v>
      </c>
      <c r="C56" s="3">
        <v>4</v>
      </c>
      <c r="D56" s="3">
        <v>0</v>
      </c>
      <c r="E56" s="3">
        <v>0</v>
      </c>
    </row>
    <row r="57" spans="1:5" ht="12">
      <c r="A57" t="s">
        <v>68</v>
      </c>
      <c r="B57" s="3">
        <v>130</v>
      </c>
      <c r="C57" s="3">
        <v>12</v>
      </c>
      <c r="D57" s="3">
        <v>5</v>
      </c>
      <c r="E57" s="3">
        <v>8</v>
      </c>
    </row>
    <row r="60" spans="1:5" ht="12.75">
      <c r="A60" s="21" t="s">
        <v>56</v>
      </c>
      <c r="B60" s="20">
        <v>130</v>
      </c>
      <c r="C60" s="20">
        <v>4</v>
      </c>
      <c r="D60" s="20">
        <v>1.5</v>
      </c>
      <c r="E60" s="20">
        <v>24</v>
      </c>
    </row>
    <row r="61" spans="1:5" ht="12.75">
      <c r="A61" s="2" t="s">
        <v>27</v>
      </c>
      <c r="B61" s="3">
        <v>120</v>
      </c>
      <c r="C61" s="3">
        <v>3</v>
      </c>
      <c r="D61" s="3">
        <v>1</v>
      </c>
      <c r="E61" s="3">
        <v>24</v>
      </c>
    </row>
    <row r="62" spans="2:5" ht="12">
      <c r="B62" s="3"/>
      <c r="C62" s="3"/>
      <c r="D62" s="3"/>
      <c r="E62" s="3"/>
    </row>
    <row r="63" spans="2:6" ht="12">
      <c r="B63" s="3"/>
      <c r="C63" s="3"/>
      <c r="D63" s="3"/>
      <c r="E63" s="3"/>
      <c r="F63" s="19"/>
    </row>
    <row r="64" spans="1:6" ht="12.75">
      <c r="A64" s="2" t="s">
        <v>28</v>
      </c>
      <c r="B64" s="3">
        <f>SUM(B29:B61)</f>
        <v>3665</v>
      </c>
      <c r="C64" s="3">
        <f>SUM(C29:C61)</f>
        <v>396</v>
      </c>
      <c r="D64" s="3">
        <f>SUM(D29:D61)</f>
        <v>116.5</v>
      </c>
      <c r="E64" s="3">
        <f>SUM(E29:E61)</f>
        <v>261</v>
      </c>
      <c r="F64" s="19"/>
    </row>
    <row r="66" ht="12">
      <c r="A66" s="46" t="s">
        <v>53</v>
      </c>
    </row>
    <row r="68" ht="12">
      <c r="A68" t="s">
        <v>32</v>
      </c>
    </row>
    <row r="69" spans="1:5" ht="12">
      <c r="A69" s="47" t="s">
        <v>33</v>
      </c>
      <c r="B69" s="47"/>
      <c r="C69" s="47"/>
      <c r="D69" s="47"/>
      <c r="E69" s="47"/>
    </row>
    <row r="70" spans="1:5" ht="12">
      <c r="A70" s="47" t="s">
        <v>42</v>
      </c>
      <c r="B70" s="47"/>
      <c r="C70" s="47"/>
      <c r="D70" s="47"/>
      <c r="E70" s="47"/>
    </row>
    <row r="71" spans="1:5" ht="12">
      <c r="A71" s="19" t="s">
        <v>66</v>
      </c>
      <c r="B71" s="19"/>
      <c r="C71" s="19"/>
      <c r="D71" s="19"/>
      <c r="E71" s="19"/>
    </row>
    <row r="73" spans="1:5" ht="12">
      <c r="A73" s="47" t="s">
        <v>63</v>
      </c>
      <c r="B73" s="47"/>
      <c r="C73" s="47"/>
      <c r="D73" s="47"/>
      <c r="E73" s="47"/>
    </row>
    <row r="74" spans="1:5" ht="12">
      <c r="A74" s="47" t="s">
        <v>64</v>
      </c>
      <c r="B74" s="47"/>
      <c r="C74" s="47"/>
      <c r="D74" s="47"/>
      <c r="E74" s="47"/>
    </row>
    <row r="75" spans="1:5" ht="12">
      <c r="A75" s="47" t="s">
        <v>65</v>
      </c>
      <c r="B75" s="47"/>
      <c r="C75" s="47"/>
      <c r="D75" s="47"/>
      <c r="E75" s="47"/>
    </row>
    <row r="76" spans="1:5" ht="12">
      <c r="A76" s="5"/>
      <c r="B76" s="3"/>
      <c r="C76" s="3"/>
      <c r="D76" s="3"/>
      <c r="E76" s="3"/>
    </row>
    <row r="77" spans="2:5" ht="12">
      <c r="B77" s="3"/>
      <c r="C77" s="3"/>
      <c r="D77" s="3"/>
      <c r="E77" s="3"/>
    </row>
    <row r="78" spans="2:5" ht="12">
      <c r="B78" s="3"/>
      <c r="C78" s="3"/>
      <c r="D78" s="3"/>
      <c r="E78" s="3"/>
    </row>
    <row r="79" spans="2:5" ht="12">
      <c r="B79" s="3"/>
      <c r="C79" s="3"/>
      <c r="D79" s="3"/>
      <c r="E79" s="3"/>
    </row>
    <row r="80" spans="1:5" ht="12">
      <c r="A80" s="5"/>
      <c r="C80" s="3"/>
      <c r="D80" s="3"/>
      <c r="E80" s="3"/>
    </row>
    <row r="81" spans="2:5" ht="12">
      <c r="B81" s="3"/>
      <c r="C81" s="3"/>
      <c r="D81" s="3"/>
      <c r="E81" s="3"/>
    </row>
    <row r="82" spans="2:5" ht="12">
      <c r="B82" s="3"/>
      <c r="C82" s="3"/>
      <c r="D82" s="3"/>
      <c r="E82" s="3"/>
    </row>
    <row r="83" spans="2:5" ht="12">
      <c r="B83" s="3"/>
      <c r="C83" s="3"/>
      <c r="D83" s="3"/>
      <c r="E83" s="3"/>
    </row>
    <row r="84" spans="1:5" ht="12">
      <c r="A84" s="5"/>
      <c r="B84" s="3"/>
      <c r="C84" s="3"/>
      <c r="D84" s="3"/>
      <c r="E84" s="3"/>
    </row>
    <row r="88" ht="12">
      <c r="A88" s="5"/>
    </row>
  </sheetData>
  <sheetProtection selectLockedCells="1" selectUnlockedCells="1"/>
  <mergeCells count="8">
    <mergeCell ref="A74:E74"/>
    <mergeCell ref="A75:E75"/>
    <mergeCell ref="G6:H6"/>
    <mergeCell ref="A1:H1"/>
    <mergeCell ref="A70:E70"/>
    <mergeCell ref="A69:E69"/>
    <mergeCell ref="G41:H41"/>
    <mergeCell ref="A73:E73"/>
  </mergeCells>
  <hyperlinks>
    <hyperlink ref="A66" location="Calculator!A1" display="Don't forget there's another sheet to calculate your needs"/>
  </hyperlinks>
  <printOptions/>
  <pageMargins left="0.7875" right="0.7875" top="1.025" bottom="1.025" header="0.7875" footer="0.7875"/>
  <pageSetup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K9" sqref="K9"/>
    </sheetView>
  </sheetViews>
  <sheetFormatPr defaultColWidth="11.57421875" defaultRowHeight="12.75"/>
  <cols>
    <col min="1" max="1" width="28.57421875" style="0" customWidth="1"/>
    <col min="2" max="2" width="15.8515625" style="0" customWidth="1"/>
    <col min="3" max="5" width="11.57421875" style="0" customWidth="1"/>
    <col min="6" max="6" width="4.421875" style="0" customWidth="1"/>
    <col min="7" max="7" width="21.57421875" style="0" customWidth="1"/>
  </cols>
  <sheetData>
    <row r="1" spans="1:7" ht="12">
      <c r="A1" s="50" t="s">
        <v>46</v>
      </c>
      <c r="B1" s="50"/>
      <c r="C1" s="50"/>
      <c r="D1" s="50"/>
      <c r="E1" s="50"/>
      <c r="F1" s="50"/>
      <c r="G1" s="50"/>
    </row>
    <row r="2" spans="2:5" ht="12.75">
      <c r="B2" s="1" t="s">
        <v>0</v>
      </c>
      <c r="C2" s="1" t="s">
        <v>1</v>
      </c>
      <c r="D2" s="1" t="s">
        <v>2</v>
      </c>
      <c r="E2" s="1" t="s">
        <v>3</v>
      </c>
    </row>
    <row r="3" spans="1:5" ht="12.75">
      <c r="A3" s="2" t="s">
        <v>4</v>
      </c>
      <c r="B3" s="3">
        <f>Diet!B64</f>
        <v>3665</v>
      </c>
      <c r="C3" s="3">
        <f>Diet!C64</f>
        <v>396</v>
      </c>
      <c r="D3" s="3">
        <f>Diet!D64</f>
        <v>116.5</v>
      </c>
      <c r="E3" s="3">
        <f>Diet!E64</f>
        <v>261</v>
      </c>
    </row>
    <row r="4" spans="1:5" ht="12.75">
      <c r="A4" s="2"/>
      <c r="B4" s="3"/>
      <c r="C4" s="3"/>
      <c r="D4" s="3"/>
      <c r="E4" s="3"/>
    </row>
    <row r="5" ht="12">
      <c r="B5" s="44" t="s">
        <v>50</v>
      </c>
    </row>
    <row r="6" ht="12">
      <c r="B6" s="44"/>
    </row>
    <row r="7" spans="1:7" ht="12.75">
      <c r="A7" s="2" t="s">
        <v>5</v>
      </c>
      <c r="B7" s="54" t="s">
        <v>47</v>
      </c>
      <c r="C7" s="55"/>
      <c r="D7" s="55"/>
      <c r="E7" s="55"/>
      <c r="F7" s="55"/>
      <c r="G7" s="56"/>
    </row>
    <row r="8" spans="1:7" ht="12.75">
      <c r="A8" s="45">
        <v>200</v>
      </c>
      <c r="B8" s="52" t="s">
        <v>6</v>
      </c>
      <c r="C8" s="53"/>
      <c r="D8" s="53"/>
      <c r="E8" s="53"/>
      <c r="F8" s="11"/>
      <c r="G8" s="34" t="s">
        <v>7</v>
      </c>
    </row>
    <row r="9" spans="2:7" ht="12">
      <c r="B9" s="35">
        <f>((9+A17)/10+1)*B12</f>
        <v>3672.6352272727268</v>
      </c>
      <c r="C9" s="8">
        <f>(B9-(E9*4+D9*9))/4</f>
        <v>465.6588068181817</v>
      </c>
      <c r="D9" s="8">
        <f>A8*0.45</f>
        <v>90</v>
      </c>
      <c r="E9" s="8">
        <f>1.25*A8</f>
        <v>250</v>
      </c>
      <c r="F9" s="11"/>
      <c r="G9" s="36" t="str">
        <f>ROUND((B9*1)*0.000264172052,2)&amp;" to "&amp;ROUND((B9*1.5)*0.000264172052,2)</f>
        <v>0.97 to 1.46</v>
      </c>
    </row>
    <row r="10" spans="1:7" ht="12.75">
      <c r="A10" s="2" t="s">
        <v>8</v>
      </c>
      <c r="B10" s="37"/>
      <c r="C10" s="13"/>
      <c r="D10" s="13"/>
      <c r="E10" s="13"/>
      <c r="F10" s="11"/>
      <c r="G10" s="16"/>
    </row>
    <row r="11" spans="1:7" ht="12.75">
      <c r="A11" s="45">
        <v>73</v>
      </c>
      <c r="B11" s="33" t="s">
        <v>9</v>
      </c>
      <c r="C11" s="13"/>
      <c r="D11" s="13"/>
      <c r="E11" s="13"/>
      <c r="F11" s="11"/>
      <c r="G11" s="16"/>
    </row>
    <row r="12" spans="2:7" ht="12">
      <c r="B12" s="38">
        <f>5+10*(A8/2.2)+6.25*(A11*2.54)-5*A14</f>
        <v>1932.965909090909</v>
      </c>
      <c r="C12" s="39"/>
      <c r="D12" s="39"/>
      <c r="E12" s="39"/>
      <c r="F12" s="40"/>
      <c r="G12" s="41"/>
    </row>
    <row r="13" spans="1:5" ht="12.75">
      <c r="A13" s="2" t="s">
        <v>10</v>
      </c>
      <c r="C13" s="3"/>
      <c r="D13" s="3"/>
      <c r="E13" s="3"/>
    </row>
    <row r="14" spans="1:5" ht="12.75">
      <c r="A14" s="45">
        <v>28</v>
      </c>
      <c r="B14" s="4"/>
      <c r="C14" s="4"/>
      <c r="D14" s="4"/>
      <c r="E14" s="4"/>
    </row>
    <row r="15" spans="1:7" ht="12.75">
      <c r="A15" s="5"/>
      <c r="B15" s="57" t="s">
        <v>11</v>
      </c>
      <c r="C15" s="58"/>
      <c r="D15" s="58"/>
      <c r="E15" s="58"/>
      <c r="F15" s="58"/>
      <c r="G15" s="59"/>
    </row>
    <row r="16" spans="1:7" ht="12.75">
      <c r="A16" s="2" t="s">
        <v>12</v>
      </c>
      <c r="B16" s="52" t="s">
        <v>6</v>
      </c>
      <c r="C16" s="53"/>
      <c r="D16" s="53"/>
      <c r="E16" s="53"/>
      <c r="F16" s="11"/>
      <c r="G16" s="34" t="s">
        <v>7</v>
      </c>
    </row>
    <row r="17" spans="1:7" ht="12">
      <c r="A17" s="45">
        <v>0</v>
      </c>
      <c r="B17" s="35">
        <f>((9+A17)/10+1)*B20</f>
        <v>3357.235227272727</v>
      </c>
      <c r="C17" s="8">
        <f>(B17-(E17*4+D17*9))/4</f>
        <v>436.8088068181818</v>
      </c>
      <c r="D17" s="8">
        <f>A8*0.45</f>
        <v>90</v>
      </c>
      <c r="E17" s="8">
        <f>A8</f>
        <v>200</v>
      </c>
      <c r="F17" s="11"/>
      <c r="G17" s="36" t="str">
        <f>ROUND((B17*1)*0.000264172052,2)&amp;" to "&amp;ROUND((B17*1.5)*0.000264172052,2)</f>
        <v>0.89 to 1.33</v>
      </c>
    </row>
    <row r="18" spans="2:7" ht="12">
      <c r="B18" s="35"/>
      <c r="C18" s="8"/>
      <c r="D18" s="8"/>
      <c r="E18" s="8"/>
      <c r="F18" s="11"/>
      <c r="G18" s="16"/>
    </row>
    <row r="19" spans="1:7" ht="12.75">
      <c r="A19" s="6" t="s">
        <v>13</v>
      </c>
      <c r="B19" s="42" t="s">
        <v>9</v>
      </c>
      <c r="C19" s="8"/>
      <c r="D19" s="8"/>
      <c r="E19" s="8"/>
      <c r="F19" s="11"/>
      <c r="G19" s="16"/>
    </row>
    <row r="20" spans="1:7" ht="12">
      <c r="A20" s="6" t="s">
        <v>14</v>
      </c>
      <c r="B20" s="38">
        <f>-161+10*(A8/2.2)+6.25*(A11*2.54)-5*A14</f>
        <v>1766.965909090909</v>
      </c>
      <c r="C20" s="43"/>
      <c r="D20" s="43"/>
      <c r="E20" s="43"/>
      <c r="F20" s="40"/>
      <c r="G20" s="41"/>
    </row>
    <row r="21" spans="1:5" ht="12">
      <c r="A21" s="6" t="s">
        <v>15</v>
      </c>
      <c r="B21" s="32"/>
      <c r="C21" s="8"/>
      <c r="D21" s="8"/>
      <c r="E21" s="8"/>
    </row>
    <row r="22" spans="1:5" ht="99.75">
      <c r="A22" s="26" t="s">
        <v>52</v>
      </c>
      <c r="C22" s="8"/>
      <c r="D22" s="7"/>
      <c r="E22" s="7"/>
    </row>
  </sheetData>
  <sheetProtection selectLockedCells="1" selectUnlockedCells="1"/>
  <mergeCells count="5">
    <mergeCell ref="B8:E8"/>
    <mergeCell ref="B16:E16"/>
    <mergeCell ref="A1:G1"/>
    <mergeCell ref="B7:G7"/>
    <mergeCell ref="B15:G15"/>
  </mergeCells>
  <printOptions/>
  <pageMargins left="0.7875" right="0.7875" top="1.025" bottom="1.025" header="0.7875" footer="0.787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Mason</dc:creator>
  <cp:keywords/>
  <dc:description/>
  <cp:lastModifiedBy>Justin Mason</cp:lastModifiedBy>
  <dcterms:created xsi:type="dcterms:W3CDTF">2017-01-02T23:32:42Z</dcterms:created>
  <dcterms:modified xsi:type="dcterms:W3CDTF">2021-03-16T02:54:43Z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